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CassandraL/Documents/"/>
    </mc:Choice>
  </mc:AlternateContent>
  <xr:revisionPtr revIDLastSave="0" documentId="13_ncr:1_{40FDD169-45AA-A14B-A644-74B5B139C5B7}" xr6:coauthVersionLast="47" xr6:coauthVersionMax="47" xr10:uidLastSave="{00000000-0000-0000-0000-000000000000}"/>
  <bookViews>
    <workbookView xWindow="0" yWindow="500" windowWidth="32000" windowHeight="16220" xr2:uid="{DDA00E40-9D36-F047-8073-FEFE17BDF1D7}"/>
  </bookViews>
  <sheets>
    <sheet name="Persons" sheetId="1" r:id="rId1"/>
    <sheet name="List Data" sheetId="2" r:id="rId2"/>
    <sheet name="Info" sheetId="3" r:id="rId3"/>
  </sheets>
  <definedNames>
    <definedName name="_xlnm._FilterDatabase" localSheetId="0" hidden="1">Persons!$A$1:$E$1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1" l="1"/>
  <c r="H15" i="1"/>
  <c r="H14" i="1"/>
  <c r="H13" i="1"/>
  <c r="H12" i="1"/>
  <c r="H11" i="1"/>
  <c r="H10" i="1"/>
  <c r="H8" i="1"/>
  <c r="H7" i="1"/>
  <c r="H6" i="1"/>
  <c r="H5" i="1"/>
  <c r="H4" i="1"/>
  <c r="H1" i="1"/>
</calcChain>
</file>

<file path=xl/sharedStrings.xml><?xml version="1.0" encoding="utf-8"?>
<sst xmlns="http://schemas.openxmlformats.org/spreadsheetml/2006/main" count="99" uniqueCount="66">
  <si>
    <t>Category</t>
  </si>
  <si>
    <t>Observation +</t>
  </si>
  <si>
    <t>Observation -</t>
  </si>
  <si>
    <t>Caution</t>
  </si>
  <si>
    <t>Seniority</t>
  </si>
  <si>
    <t>Junior</t>
  </si>
  <si>
    <t>Mid</t>
  </si>
  <si>
    <t>Senior</t>
  </si>
  <si>
    <t>Very Senior</t>
  </si>
  <si>
    <t>Management</t>
  </si>
  <si>
    <t>C Level</t>
  </si>
  <si>
    <t>Total</t>
  </si>
  <si>
    <t>Active Allies</t>
  </si>
  <si>
    <t>Passive Allies</t>
  </si>
  <si>
    <t>Notes</t>
  </si>
  <si>
    <t>01 Junior</t>
  </si>
  <si>
    <t>02 Mid</t>
  </si>
  <si>
    <t>03 Senior</t>
  </si>
  <si>
    <t>04 Very Senior</t>
  </si>
  <si>
    <t>05 Management</t>
  </si>
  <si>
    <t>06 C Level</t>
  </si>
  <si>
    <t>02 Observation -</t>
  </si>
  <si>
    <t>01 Caution</t>
  </si>
  <si>
    <t>03 Observation +</t>
  </si>
  <si>
    <t>04 Passive Ally</t>
  </si>
  <si>
    <t>05 Active Ally</t>
  </si>
  <si>
    <t>Department</t>
  </si>
  <si>
    <t>Dept 1</t>
  </si>
  <si>
    <t>Dept 2</t>
  </si>
  <si>
    <t>Dept 3</t>
  </si>
  <si>
    <t>Name</t>
  </si>
  <si>
    <t>Person 1</t>
  </si>
  <si>
    <t>Person 2</t>
  </si>
  <si>
    <t>Person 3</t>
  </si>
  <si>
    <t>Person 4</t>
  </si>
  <si>
    <t>Person 5</t>
  </si>
  <si>
    <t>Dept 4</t>
  </si>
  <si>
    <t>Dept 5</t>
  </si>
  <si>
    <t>Website</t>
  </si>
  <si>
    <t>Template creator</t>
  </si>
  <si>
    <t>Twitter</t>
  </si>
  <si>
    <t>Cassandra H. Leung</t>
  </si>
  <si>
    <t>Template updated</t>
  </si>
  <si>
    <t>Template source</t>
  </si>
  <si>
    <t>Usage and responsibility</t>
  </si>
  <si>
    <t>Person 6</t>
  </si>
  <si>
    <t>Person 7</t>
  </si>
  <si>
    <t>Person 8</t>
  </si>
  <si>
    <t>Person 9</t>
  </si>
  <si>
    <t>Person 10</t>
  </si>
  <si>
    <t>Anthems</t>
  </si>
  <si>
    <t>Do Good</t>
  </si>
  <si>
    <t>Freedom</t>
  </si>
  <si>
    <t>Wrong Bitch</t>
  </si>
  <si>
    <t>https://youtu.be/jTJL0llSHss</t>
  </si>
  <si>
    <t>https://youtu.be/Us59fuIVgAk</t>
  </si>
  <si>
    <t>https://youtu.be/7FWF9375hUA</t>
  </si>
  <si>
    <t>I created this tool to help and support people who belong to minority and / or underrepresented groups, and / or are otherwise marginalised.  You are free to use and change this template / tool however you wish, in the pursuit of good and justice.  I am not responsible for any changes you make, or content you add.
Use it, share it, collect evidence, take screenshots.  Protect those who need it, including yourself.  Be an ally.
Do not abuse this tool, or anyone who uses / needs it.  If you don't understand or appreciate the need for this - even if you yourself are a minority / underrepresented / marginalised person - then you need to do more to educate yourself.  Start now.
Stay safe and do good,
Cassandra</t>
  </si>
  <si>
    <t>Updated</t>
  </si>
  <si>
    <t>01.01.70</t>
  </si>
  <si>
    <t>SAFETY THREAT</t>
  </si>
  <si>
    <t>00 SAFETY THREAT</t>
  </si>
  <si>
    <t>29.07.21</t>
  </si>
  <si>
    <t>https://www.cassandrahl.com/</t>
  </si>
  <si>
    <t>https://twitter.com/Tweet_Cassandra</t>
  </si>
  <si>
    <t>https://www.cassandrahl.com/blog/persons-of-interest-tool/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</si>
</sst>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2"/>
      <color theme="1"/>
      <name val="Calibri"/>
      <family val="2"/>
      <scheme val="minor"/>
    </font>
    <font>
      <sz val="8"/>
      <name val="Calibri"/>
      <family val="2"/>
      <scheme val="minor"/>
    </font>
    <font>
      <u/>
      <sz val="12"/>
      <color theme="10"/>
      <name val="Calibri"/>
      <family val="2"/>
      <scheme val="minor"/>
    </font>
    <font>
      <sz val="12"/>
      <color theme="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DCD8F2"/>
        <bgColor indexed="64"/>
      </patternFill>
    </fill>
    <fill>
      <patternFill patternType="solid">
        <fgColor rgb="FFFFC7CF"/>
        <bgColor indexed="64"/>
      </patternFill>
    </fill>
    <fill>
      <patternFill patternType="solid">
        <fgColor rgb="FFFF0000"/>
        <bgColor indexed="64"/>
      </patternFill>
    </fill>
  </fills>
  <borders count="2">
    <border>
      <left/>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1" xfId="0" applyFont="1" applyBorder="1"/>
    <xf numFmtId="0" fontId="0" fillId="2" borderId="0" xfId="0" applyFill="1"/>
    <xf numFmtId="0" fontId="0" fillId="3" borderId="0" xfId="0" applyFill="1"/>
    <xf numFmtId="0" fontId="0" fillId="5" borderId="0" xfId="0" applyFill="1"/>
    <xf numFmtId="0" fontId="0" fillId="4" borderId="0" xfId="0" applyFill="1"/>
    <xf numFmtId="0" fontId="0" fillId="6" borderId="0" xfId="0" applyFill="1"/>
    <xf numFmtId="0" fontId="0" fillId="7" borderId="0" xfId="0" applyFill="1"/>
    <xf numFmtId="0" fontId="0" fillId="0" borderId="1" xfId="0" applyFont="1" applyFill="1" applyBorder="1"/>
    <xf numFmtId="0" fontId="0" fillId="0" borderId="0" xfId="0" quotePrefix="1"/>
    <xf numFmtId="0" fontId="0" fillId="0" borderId="1" xfId="0" applyBorder="1"/>
    <xf numFmtId="0" fontId="0" fillId="0" borderId="0" xfId="0" applyAlignment="1">
      <alignment vertical="top" wrapText="1"/>
    </xf>
    <xf numFmtId="0" fontId="2" fillId="0" borderId="0" xfId="1"/>
    <xf numFmtId="164" fontId="0" fillId="0" borderId="0" xfId="0" applyNumberFormat="1"/>
    <xf numFmtId="0" fontId="3" fillId="8" borderId="0" xfId="0" applyFont="1" applyFill="1"/>
    <xf numFmtId="0" fontId="0" fillId="0" borderId="0" xfId="0" applyFont="1" applyBorder="1"/>
    <xf numFmtId="0" fontId="0" fillId="0" borderId="0" xfId="0" applyAlignment="1">
      <alignment horizontal="left" vertical="top" wrapText="1"/>
    </xf>
  </cellXfs>
  <cellStyles count="2">
    <cellStyle name="Hyperlink" xfId="1" builtinId="8"/>
    <cellStyle name="Normal" xfId="0" builtinId="0"/>
  </cellStyles>
  <dxfs count="12">
    <dxf>
      <font>
        <color theme="0"/>
      </font>
      <fill>
        <patternFill>
          <bgColor rgb="FFFF0000"/>
        </patternFill>
      </fill>
    </dxf>
    <dxf>
      <fill>
        <patternFill>
          <bgColor theme="9" tint="0.79998168889431442"/>
        </patternFill>
      </fill>
    </dxf>
    <dxf>
      <fill>
        <patternFill>
          <bgColor theme="8" tint="0.79998168889431442"/>
        </patternFill>
      </fill>
    </dxf>
    <dxf>
      <fill>
        <patternFill>
          <bgColor theme="7" tint="0.79998168889431442"/>
        </patternFill>
      </fill>
    </dxf>
    <dxf>
      <fill>
        <patternFill>
          <bgColor theme="5" tint="0.79998168889431442"/>
        </patternFill>
      </fill>
    </dxf>
    <dxf>
      <fill>
        <patternFill>
          <bgColor rgb="FFFFC7CE"/>
        </patternFill>
      </fill>
    </dxf>
    <dxf>
      <fill>
        <patternFill>
          <bgColor rgb="FFFFC7CE"/>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8" tint="0.79998168889431442"/>
        </patternFill>
      </fill>
    </dxf>
    <dxf>
      <fill>
        <patternFill>
          <bgColor rgb="FFDCD8F2"/>
        </patternFill>
      </fill>
    </dxf>
  </dxfs>
  <tableStyles count="0" defaultTableStyle="TableStyleMedium2" defaultPivotStyle="PivotStyleLight16"/>
  <colors>
    <mruColors>
      <color rgb="FFFFC7CF"/>
      <color rgb="FFDCD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youtu.be/7FWF9375hUA" TargetMode="External"/><Relationship Id="rId2" Type="http://schemas.openxmlformats.org/officeDocument/2006/relationships/hyperlink" Target="https://youtu.be/Us59fuIVgAk" TargetMode="External"/><Relationship Id="rId1" Type="http://schemas.openxmlformats.org/officeDocument/2006/relationships/hyperlink" Target="https://youtu.be/jTJL0llSHss" TargetMode="External"/><Relationship Id="rId6" Type="http://schemas.openxmlformats.org/officeDocument/2006/relationships/hyperlink" Target="https://www.cassandrahl.com/blog/persons-of-interest-tool/" TargetMode="External"/><Relationship Id="rId5" Type="http://schemas.openxmlformats.org/officeDocument/2006/relationships/hyperlink" Target="https://twitter.com/Tweet_Cassandra" TargetMode="External"/><Relationship Id="rId4" Type="http://schemas.openxmlformats.org/officeDocument/2006/relationships/hyperlink" Target="https://www.cassandrah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99CE3-5631-3241-A55C-429684F04037}">
  <dimension ref="A1:K15"/>
  <sheetViews>
    <sheetView tabSelected="1" zoomScale="130" zoomScaleNormal="130" workbookViewId="0"/>
  </sheetViews>
  <sheetFormatPr baseColWidth="10" defaultRowHeight="16" x14ac:dyDescent="0.2"/>
  <cols>
    <col min="1" max="1" width="35.83203125" customWidth="1"/>
    <col min="2" max="3" width="16.83203125" customWidth="1"/>
    <col min="4" max="4" width="13.5" bestFit="1" customWidth="1"/>
    <col min="5" max="5" width="45.83203125" customWidth="1"/>
    <col min="7" max="7" width="16.83203125" customWidth="1"/>
  </cols>
  <sheetData>
    <row r="1" spans="1:11" x14ac:dyDescent="0.2">
      <c r="A1" s="1" t="s">
        <v>30</v>
      </c>
      <c r="B1" s="1" t="s">
        <v>0</v>
      </c>
      <c r="C1" s="1" t="s">
        <v>4</v>
      </c>
      <c r="D1" s="8" t="s">
        <v>26</v>
      </c>
      <c r="E1" s="8" t="s">
        <v>14</v>
      </c>
      <c r="G1" t="s">
        <v>11</v>
      </c>
      <c r="H1">
        <f>COUNTA(A$2:A$1048576)</f>
        <v>10</v>
      </c>
      <c r="J1" t="s">
        <v>58</v>
      </c>
      <c r="K1" s="13" t="s">
        <v>59</v>
      </c>
    </row>
    <row r="2" spans="1:11" x14ac:dyDescent="0.2">
      <c r="A2" t="s">
        <v>48</v>
      </c>
      <c r="B2" t="s">
        <v>61</v>
      </c>
      <c r="C2" t="s">
        <v>18</v>
      </c>
      <c r="D2" t="s">
        <v>37</v>
      </c>
    </row>
    <row r="3" spans="1:11" x14ac:dyDescent="0.2">
      <c r="A3" t="s">
        <v>31</v>
      </c>
      <c r="B3" t="s">
        <v>22</v>
      </c>
      <c r="C3" t="s">
        <v>16</v>
      </c>
      <c r="D3" t="s">
        <v>36</v>
      </c>
      <c r="G3" s="14" t="s">
        <v>60</v>
      </c>
      <c r="H3" s="14">
        <f>COUNTIF(B:B,"00 SAFETY THREAT")</f>
        <v>1</v>
      </c>
    </row>
    <row r="4" spans="1:11" x14ac:dyDescent="0.2">
      <c r="A4" t="s">
        <v>49</v>
      </c>
      <c r="B4" t="s">
        <v>22</v>
      </c>
      <c r="C4" t="s">
        <v>19</v>
      </c>
      <c r="D4" t="s">
        <v>27</v>
      </c>
      <c r="G4" s="7" t="s">
        <v>3</v>
      </c>
      <c r="H4" s="7">
        <f>COUNTIF(B:B,"01 Caution")</f>
        <v>2</v>
      </c>
    </row>
    <row r="5" spans="1:11" x14ac:dyDescent="0.2">
      <c r="A5" t="s">
        <v>35</v>
      </c>
      <c r="B5" t="s">
        <v>21</v>
      </c>
      <c r="C5" t="s">
        <v>15</v>
      </c>
      <c r="D5" t="s">
        <v>29</v>
      </c>
      <c r="G5" s="4" t="s">
        <v>2</v>
      </c>
      <c r="H5" s="4">
        <f>COUNTIF(B:B,"02 Observation -")</f>
        <v>2</v>
      </c>
    </row>
    <row r="6" spans="1:11" x14ac:dyDescent="0.2">
      <c r="A6" t="s">
        <v>47</v>
      </c>
      <c r="B6" t="s">
        <v>21</v>
      </c>
      <c r="C6" t="s">
        <v>17</v>
      </c>
      <c r="D6" t="s">
        <v>37</v>
      </c>
      <c r="G6" s="5" t="s">
        <v>1</v>
      </c>
      <c r="H6" s="5">
        <f>COUNTIF(B:B,"03 Observation +")</f>
        <v>2</v>
      </c>
    </row>
    <row r="7" spans="1:11" x14ac:dyDescent="0.2">
      <c r="A7" t="s">
        <v>45</v>
      </c>
      <c r="B7" t="s">
        <v>23</v>
      </c>
      <c r="C7" t="s">
        <v>16</v>
      </c>
      <c r="D7" t="s">
        <v>28</v>
      </c>
      <c r="G7" s="3" t="s">
        <v>13</v>
      </c>
      <c r="H7" s="3">
        <f>COUNTIF(B:B,"04 Passive Ally")</f>
        <v>1</v>
      </c>
    </row>
    <row r="8" spans="1:11" x14ac:dyDescent="0.2">
      <c r="A8" t="s">
        <v>32</v>
      </c>
      <c r="B8" t="s">
        <v>23</v>
      </c>
      <c r="C8" t="s">
        <v>19</v>
      </c>
      <c r="D8" t="s">
        <v>28</v>
      </c>
      <c r="G8" s="2" t="s">
        <v>12</v>
      </c>
      <c r="H8" s="2">
        <f>COUNTIF(B:B,"05 Active Ally")</f>
        <v>2</v>
      </c>
    </row>
    <row r="9" spans="1:11" x14ac:dyDescent="0.2">
      <c r="A9" t="s">
        <v>34</v>
      </c>
      <c r="B9" t="s">
        <v>24</v>
      </c>
      <c r="C9" t="s">
        <v>18</v>
      </c>
      <c r="D9" t="s">
        <v>27</v>
      </c>
    </row>
    <row r="10" spans="1:11" x14ac:dyDescent="0.2">
      <c r="A10" t="s">
        <v>46</v>
      </c>
      <c r="B10" t="s">
        <v>25</v>
      </c>
      <c r="C10" t="s">
        <v>16</v>
      </c>
      <c r="D10" t="s">
        <v>29</v>
      </c>
      <c r="G10" s="6" t="s">
        <v>5</v>
      </c>
      <c r="H10" s="6">
        <f>COUNTIF(C:C,"01 Junior")</f>
        <v>1</v>
      </c>
    </row>
    <row r="11" spans="1:11" x14ac:dyDescent="0.2">
      <c r="A11" t="s">
        <v>33</v>
      </c>
      <c r="B11" t="s">
        <v>25</v>
      </c>
      <c r="C11" t="s">
        <v>20</v>
      </c>
      <c r="D11" t="s">
        <v>36</v>
      </c>
      <c r="G11" s="3" t="s">
        <v>6</v>
      </c>
      <c r="H11" s="3">
        <f>COUNTIF(C:C,"02 Mid")</f>
        <v>3</v>
      </c>
    </row>
    <row r="12" spans="1:11" x14ac:dyDescent="0.2">
      <c r="G12" s="2" t="s">
        <v>7</v>
      </c>
      <c r="H12" s="2">
        <f>COUNTIF(C:C,"03 Senior")</f>
        <v>1</v>
      </c>
    </row>
    <row r="13" spans="1:11" x14ac:dyDescent="0.2">
      <c r="G13" s="5" t="s">
        <v>8</v>
      </c>
      <c r="H13" s="5">
        <f>COUNTIF(C:C,"04 Very Senior")</f>
        <v>2</v>
      </c>
    </row>
    <row r="14" spans="1:11" x14ac:dyDescent="0.2">
      <c r="G14" s="4" t="s">
        <v>9</v>
      </c>
      <c r="H14" s="4">
        <f>COUNTIF(C:C,"05 Management")</f>
        <v>2</v>
      </c>
    </row>
    <row r="15" spans="1:11" x14ac:dyDescent="0.2">
      <c r="G15" s="7" t="s">
        <v>10</v>
      </c>
      <c r="H15" s="7">
        <f>COUNTIF(C:C,"06 C Level")</f>
        <v>1</v>
      </c>
    </row>
  </sheetData>
  <autoFilter ref="A1:E1" xr:uid="{4A9831E3-7D61-C448-9334-64410F9C3C26}"/>
  <sortState xmlns:xlrd2="http://schemas.microsoft.com/office/spreadsheetml/2017/richdata2" ref="A2:E11">
    <sortCondition ref="B2:B11"/>
    <sortCondition ref="C2:C11"/>
    <sortCondition ref="D2:D11"/>
    <sortCondition ref="A2:A11"/>
  </sortState>
  <phoneticPr fontId="1" type="noConversion"/>
  <conditionalFormatting sqref="C2:C1048576">
    <cfRule type="containsText" dxfId="11" priority="2" operator="containsText" text="Junior">
      <formula>NOT(ISERROR(SEARCH("Junior",C2)))</formula>
    </cfRule>
    <cfRule type="containsText" dxfId="10" priority="3" operator="containsText" text="Mid">
      <formula>NOT(ISERROR(SEARCH("Mid",C2)))</formula>
    </cfRule>
    <cfRule type="beginsWith" dxfId="9" priority="4" operator="beginsWith" text="03 Senior">
      <formula>LEFT(C2,LEN("03 Senior"))="03 Senior"</formula>
    </cfRule>
    <cfRule type="containsText" dxfId="8" priority="5" operator="containsText" text="Very Senior">
      <formula>NOT(ISERROR(SEARCH("Very Senior",C2)))</formula>
    </cfRule>
    <cfRule type="containsText" dxfId="7" priority="6" operator="containsText" text="Management">
      <formula>NOT(ISERROR(SEARCH("Management",C2)))</formula>
    </cfRule>
    <cfRule type="containsText" dxfId="6" priority="7" operator="containsText" text="C Level">
      <formula>NOT(ISERROR(SEARCH("C Level",C2)))</formula>
    </cfRule>
  </conditionalFormatting>
  <conditionalFormatting sqref="A1:E1048576">
    <cfRule type="expression" dxfId="5" priority="23">
      <formula>$B1="01 Caution"</formula>
    </cfRule>
    <cfRule type="expression" dxfId="4" priority="24">
      <formula>$B1="02 Observation -"</formula>
    </cfRule>
    <cfRule type="expression" dxfId="3" priority="25">
      <formula>$B1="03 Observation +"</formula>
    </cfRule>
    <cfRule type="expression" dxfId="2" priority="26">
      <formula>$B1="04 Passive Ally"</formula>
    </cfRule>
    <cfRule type="expression" dxfId="1" priority="27">
      <formula>$B1="05 Active Ally"</formula>
    </cfRule>
    <cfRule type="expression" dxfId="0" priority="1">
      <formula>$B1="00 SAFETY THREAT"</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EEED8BB4-8107-2D4C-8976-61B01F7B1B36}">
          <x14:formula1>
            <xm:f>'List Data'!$A$2:$A$7</xm:f>
          </x14:formula1>
          <xm:sqref>B2:B1048576</xm:sqref>
        </x14:dataValidation>
        <x14:dataValidation type="list" allowBlank="1" showInputMessage="1" showErrorMessage="1" xr:uid="{B6D3A549-34BB-4048-9408-8DBDFC582EE3}">
          <x14:formula1>
            <xm:f>'List Data'!$B$2:$B$7</xm:f>
          </x14:formula1>
          <xm:sqref>C2:C1048576</xm:sqref>
        </x14:dataValidation>
        <x14:dataValidation type="list" allowBlank="1" showInputMessage="1" showErrorMessage="1" xr:uid="{EEBA97F4-08B2-F146-AD8A-E5AA654C1DE7}">
          <x14:formula1>
            <xm:f>'List Data'!$C$2:$C$25</xm:f>
          </x14:formula1>
          <xm:sqref>D2:D1048576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44CF-007F-D244-9008-474657A6A0C4}">
  <dimension ref="A1:C7"/>
  <sheetViews>
    <sheetView zoomScale="130" zoomScaleNormal="130" workbookViewId="0"/>
  </sheetViews>
  <sheetFormatPr baseColWidth="10" defaultRowHeight="16" x14ac:dyDescent="0.2"/>
  <cols>
    <col min="1" max="1" width="17" bestFit="1" customWidth="1"/>
    <col min="2" max="2" width="14.83203125" bestFit="1" customWidth="1"/>
    <col min="3" max="3" width="11" bestFit="1" customWidth="1"/>
  </cols>
  <sheetData>
    <row r="1" spans="1:3" x14ac:dyDescent="0.2">
      <c r="A1" s="1" t="s">
        <v>0</v>
      </c>
      <c r="B1" s="1" t="s">
        <v>4</v>
      </c>
      <c r="C1" s="10" t="s">
        <v>26</v>
      </c>
    </row>
    <row r="2" spans="1:3" x14ac:dyDescent="0.2">
      <c r="A2" s="15" t="s">
        <v>61</v>
      </c>
      <c r="B2" t="s">
        <v>15</v>
      </c>
      <c r="C2" t="s">
        <v>27</v>
      </c>
    </row>
    <row r="3" spans="1:3" x14ac:dyDescent="0.2">
      <c r="A3" s="9" t="s">
        <v>22</v>
      </c>
      <c r="B3" t="s">
        <v>16</v>
      </c>
      <c r="C3" t="s">
        <v>28</v>
      </c>
    </row>
    <row r="4" spans="1:3" x14ac:dyDescent="0.2">
      <c r="A4" s="9" t="s">
        <v>21</v>
      </c>
      <c r="B4" t="s">
        <v>17</v>
      </c>
      <c r="C4" t="s">
        <v>29</v>
      </c>
    </row>
    <row r="5" spans="1:3" x14ac:dyDescent="0.2">
      <c r="A5" t="s">
        <v>23</v>
      </c>
      <c r="B5" t="s">
        <v>18</v>
      </c>
      <c r="C5" t="s">
        <v>36</v>
      </c>
    </row>
    <row r="6" spans="1:3" x14ac:dyDescent="0.2">
      <c r="A6" s="9" t="s">
        <v>24</v>
      </c>
      <c r="B6" t="s">
        <v>19</v>
      </c>
      <c r="C6" t="s">
        <v>37</v>
      </c>
    </row>
    <row r="7" spans="1:3" x14ac:dyDescent="0.2">
      <c r="A7" s="9" t="s">
        <v>25</v>
      </c>
      <c r="B7" t="s">
        <v>20</v>
      </c>
    </row>
  </sheetData>
  <sortState xmlns:xlrd2="http://schemas.microsoft.com/office/spreadsheetml/2017/richdata2" ref="C2:C25">
    <sortCondition ref="C2:C25"/>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FCB2-EBDD-594A-9A61-46E92101BCAC}">
  <dimension ref="A1:I26"/>
  <sheetViews>
    <sheetView zoomScale="130" zoomScaleNormal="130" workbookViewId="0"/>
  </sheetViews>
  <sheetFormatPr baseColWidth="10" defaultRowHeight="16" x14ac:dyDescent="0.2"/>
  <cols>
    <col min="1" max="1" width="25.6640625" customWidth="1"/>
    <col min="2" max="2" width="24" customWidth="1"/>
    <col min="3" max="3" width="28.1640625" bestFit="1" customWidth="1"/>
  </cols>
  <sheetData>
    <row r="1" spans="1:9" x14ac:dyDescent="0.2">
      <c r="A1" t="s">
        <v>42</v>
      </c>
      <c r="B1" t="s">
        <v>62</v>
      </c>
    </row>
    <row r="2" spans="1:9" x14ac:dyDescent="0.2">
      <c r="A2" t="s">
        <v>43</v>
      </c>
      <c r="B2" s="12" t="s">
        <v>65</v>
      </c>
    </row>
    <row r="4" spans="1:9" x14ac:dyDescent="0.2">
      <c r="A4" t="s">
        <v>39</v>
      </c>
      <c r="B4" t="s">
        <v>41</v>
      </c>
    </row>
    <row r="5" spans="1:9" x14ac:dyDescent="0.2">
      <c r="A5" t="s">
        <v>38</v>
      </c>
      <c r="B5" s="12" t="s">
        <v>63</v>
      </c>
    </row>
    <row r="6" spans="1:9" x14ac:dyDescent="0.2">
      <c r="A6" t="s">
        <v>40</v>
      </c>
      <c r="B6" s="12" t="s">
        <v>64</v>
      </c>
    </row>
    <row r="8" spans="1:9" ht="16" customHeight="1" x14ac:dyDescent="0.2">
      <c r="A8" t="s">
        <v>44</v>
      </c>
      <c r="B8" s="16" t="s">
        <v>57</v>
      </c>
      <c r="C8" s="16"/>
      <c r="D8" s="16"/>
      <c r="E8" s="16"/>
      <c r="F8" s="16"/>
      <c r="G8" s="16"/>
      <c r="H8" s="16"/>
      <c r="I8" s="16"/>
    </row>
    <row r="9" spans="1:9" x14ac:dyDescent="0.2">
      <c r="A9" s="11"/>
      <c r="B9" s="16"/>
      <c r="C9" s="16"/>
      <c r="D9" s="16"/>
      <c r="E9" s="16"/>
      <c r="F9" s="16"/>
      <c r="G9" s="16"/>
      <c r="H9" s="16"/>
      <c r="I9" s="16"/>
    </row>
    <row r="10" spans="1:9" x14ac:dyDescent="0.2">
      <c r="A10" s="11"/>
      <c r="B10" s="16"/>
      <c r="C10" s="16"/>
      <c r="D10" s="16"/>
      <c r="E10" s="16"/>
      <c r="F10" s="16"/>
      <c r="G10" s="16"/>
      <c r="H10" s="16"/>
      <c r="I10" s="16"/>
    </row>
    <row r="11" spans="1:9" x14ac:dyDescent="0.2">
      <c r="A11" s="11"/>
      <c r="B11" s="16"/>
      <c r="C11" s="16"/>
      <c r="D11" s="16"/>
      <c r="E11" s="16"/>
      <c r="F11" s="16"/>
      <c r="G11" s="16"/>
      <c r="H11" s="16"/>
      <c r="I11" s="16"/>
    </row>
    <row r="12" spans="1:9" x14ac:dyDescent="0.2">
      <c r="A12" s="11"/>
      <c r="B12" s="16"/>
      <c r="C12" s="16"/>
      <c r="D12" s="16"/>
      <c r="E12" s="16"/>
      <c r="F12" s="16"/>
      <c r="G12" s="16"/>
      <c r="H12" s="16"/>
      <c r="I12" s="16"/>
    </row>
    <row r="13" spans="1:9" x14ac:dyDescent="0.2">
      <c r="A13" s="11"/>
      <c r="B13" s="16"/>
      <c r="C13" s="16"/>
      <c r="D13" s="16"/>
      <c r="E13" s="16"/>
      <c r="F13" s="16"/>
      <c r="G13" s="16"/>
      <c r="H13" s="16"/>
      <c r="I13" s="16"/>
    </row>
    <row r="14" spans="1:9" x14ac:dyDescent="0.2">
      <c r="A14" s="11"/>
      <c r="B14" s="16"/>
      <c r="C14" s="16"/>
      <c r="D14" s="16"/>
      <c r="E14" s="16"/>
      <c r="F14" s="16"/>
      <c r="G14" s="16"/>
      <c r="H14" s="16"/>
      <c r="I14" s="16"/>
    </row>
    <row r="15" spans="1:9" x14ac:dyDescent="0.2">
      <c r="A15" s="11"/>
      <c r="B15" s="16"/>
      <c r="C15" s="16"/>
      <c r="D15" s="16"/>
      <c r="E15" s="16"/>
      <c r="F15" s="16"/>
      <c r="G15" s="16"/>
      <c r="H15" s="16"/>
      <c r="I15" s="16"/>
    </row>
    <row r="16" spans="1:9" x14ac:dyDescent="0.2">
      <c r="A16" s="11"/>
      <c r="B16" s="16"/>
      <c r="C16" s="16"/>
      <c r="D16" s="16"/>
      <c r="E16" s="16"/>
      <c r="F16" s="16"/>
      <c r="G16" s="16"/>
      <c r="H16" s="16"/>
      <c r="I16" s="16"/>
    </row>
    <row r="17" spans="1:9" x14ac:dyDescent="0.2">
      <c r="B17" s="16"/>
      <c r="C17" s="16"/>
      <c r="D17" s="16"/>
      <c r="E17" s="16"/>
      <c r="F17" s="16"/>
      <c r="G17" s="16"/>
      <c r="H17" s="16"/>
      <c r="I17" s="16"/>
    </row>
    <row r="18" spans="1:9" x14ac:dyDescent="0.2">
      <c r="B18" s="16"/>
      <c r="C18" s="16"/>
      <c r="D18" s="16"/>
      <c r="E18" s="16"/>
      <c r="F18" s="16"/>
      <c r="G18" s="16"/>
      <c r="H18" s="16"/>
      <c r="I18" s="16"/>
    </row>
    <row r="19" spans="1:9" x14ac:dyDescent="0.2">
      <c r="B19" s="16"/>
      <c r="C19" s="16"/>
      <c r="D19" s="16"/>
      <c r="E19" s="16"/>
      <c r="F19" s="16"/>
      <c r="G19" s="16"/>
      <c r="H19" s="16"/>
      <c r="I19" s="16"/>
    </row>
    <row r="20" spans="1:9" x14ac:dyDescent="0.2">
      <c r="B20" s="16"/>
      <c r="C20" s="16"/>
      <c r="D20" s="16"/>
      <c r="E20" s="16"/>
      <c r="F20" s="16"/>
      <c r="G20" s="16"/>
      <c r="H20" s="16"/>
      <c r="I20" s="16"/>
    </row>
    <row r="21" spans="1:9" x14ac:dyDescent="0.2">
      <c r="B21" s="16"/>
      <c r="C21" s="16"/>
      <c r="D21" s="16"/>
      <c r="E21" s="16"/>
      <c r="F21" s="16"/>
      <c r="G21" s="16"/>
      <c r="H21" s="16"/>
      <c r="I21" s="16"/>
    </row>
    <row r="22" spans="1:9" x14ac:dyDescent="0.2">
      <c r="B22" s="16"/>
      <c r="C22" s="16"/>
      <c r="D22" s="16"/>
      <c r="E22" s="16"/>
      <c r="F22" s="16"/>
      <c r="G22" s="16"/>
      <c r="H22" s="16"/>
      <c r="I22" s="16"/>
    </row>
    <row r="24" spans="1:9" x14ac:dyDescent="0.2">
      <c r="A24" t="s">
        <v>50</v>
      </c>
      <c r="B24" t="s">
        <v>51</v>
      </c>
      <c r="C24" s="12" t="s">
        <v>54</v>
      </c>
    </row>
    <row r="25" spans="1:9" x14ac:dyDescent="0.2">
      <c r="B25" t="s">
        <v>53</v>
      </c>
      <c r="C25" s="12" t="s">
        <v>55</v>
      </c>
    </row>
    <row r="26" spans="1:9" x14ac:dyDescent="0.2">
      <c r="B26" t="s">
        <v>52</v>
      </c>
      <c r="C26" s="12" t="s">
        <v>56</v>
      </c>
    </row>
  </sheetData>
  <mergeCells count="1">
    <mergeCell ref="B8:I22"/>
  </mergeCells>
  <hyperlinks>
    <hyperlink ref="C24" r:id="rId1" xr:uid="{514C36C8-E147-B348-A1A2-7DCCCC2182C8}"/>
    <hyperlink ref="C25" r:id="rId2" xr:uid="{13DFC9E2-FDFD-4A45-BD40-9D07A5A3573D}"/>
    <hyperlink ref="C26" r:id="rId3" xr:uid="{72FEE99F-ABFF-1E4E-8CDB-6B9BD98864D8}"/>
    <hyperlink ref="B5" r:id="rId4" xr:uid="{48E2ACA3-C533-9B4A-B79E-64A07C8B7B6D}"/>
    <hyperlink ref="B6" r:id="rId5" xr:uid="{914EE302-06A8-B040-B87A-FE00226C14FC}"/>
    <hyperlink ref="B2" r:id="rId6" xr:uid="{DC5EBC15-0178-1A4F-9119-F97C540FD22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Persons</vt:lpstr>
      <vt:lpstr>List Data</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2021-05-18T10:41:37Z</dcterms:created>
  <dcterms:modified xsi:type="dcterms:W3CDTF">2021-07-28T21:23:07Z</dcterms:modified>
</cp:coreProperties>
</file>